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 Dashboard" sheetId="1" state="visible" r:id="rId1"/>
    <sheet xmlns:r="http://schemas.openxmlformats.org/officeDocument/2006/relationships" name="Credit Assessment" sheetId="2" state="visible" r:id="rId2"/>
    <sheet xmlns:r="http://schemas.openxmlformats.org/officeDocument/2006/relationships" name="DSCR Calculator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₹#,##0"/>
    <numFmt numFmtId="165" formatCode="DD-MMM-YY"/>
    <numFmt numFmtId="166" formatCode="0.0"/>
    <numFmt numFmtId="167" formatCode="0.00x"/>
  </numFmts>
  <fonts count="12">
    <font>
      <name val="Calibri"/>
      <family val="2"/>
      <color theme="1"/>
      <sz val="11"/>
      <scheme val="minor"/>
    </font>
    <font>
      <name val="Arial"/>
      <b val="1"/>
      <color rgb="00F2E8D5"/>
      <sz val="13"/>
    </font>
    <font>
      <name val="Arial"/>
      <i val="1"/>
      <color rgb="00888888"/>
      <sz val="8"/>
    </font>
    <font>
      <name val="Arial"/>
      <b val="1"/>
      <color rgb="00F2E8D5"/>
      <sz val="10"/>
    </font>
    <font>
      <name val="Arial"/>
      <color rgb="001A0F04"/>
      <sz val="9"/>
    </font>
    <font>
      <name val="Arial"/>
      <color rgb="000000CC"/>
      <sz val="9"/>
    </font>
    <font>
      <name val="Arial"/>
      <b val="1"/>
      <color rgb="00CC0000"/>
      <sz val="9"/>
    </font>
    <font>
      <name val="Arial"/>
      <b val="1"/>
      <color rgb="00F2E8D5"/>
      <sz val="9"/>
    </font>
    <font>
      <name val="Arial"/>
      <b val="1"/>
      <color rgb="001A0F04"/>
      <sz val="9"/>
    </font>
    <font>
      <name val="Arial"/>
      <b val="1"/>
      <color rgb="00F2E8D5"/>
      <sz val="12"/>
    </font>
    <font>
      <name val="Arial"/>
      <b val="1"/>
      <color rgb="001A0F04"/>
      <sz val="10"/>
    </font>
    <font>
      <name val="Arial"/>
      <b val="1"/>
      <color rgb="001A0F04"/>
      <sz val="11"/>
    </font>
  </fonts>
  <fills count="12">
    <fill>
      <patternFill/>
    </fill>
    <fill>
      <patternFill patternType="gray125"/>
    </fill>
    <fill>
      <patternFill patternType="solid">
        <fgColor rgb="001A0F04"/>
      </patternFill>
    </fill>
    <fill>
      <patternFill patternType="solid">
        <fgColor rgb="00F2E8D5"/>
      </patternFill>
    </fill>
    <fill>
      <patternFill patternType="solid">
        <fgColor rgb="00E3F2FD"/>
      </patternFill>
    </fill>
    <fill>
      <patternFill patternType="solid">
        <fgColor rgb="00ECE0C8"/>
      </patternFill>
    </fill>
    <fill>
      <patternFill patternType="solid">
        <fgColor rgb="00E8F5E9"/>
      </patternFill>
    </fill>
    <fill>
      <patternFill patternType="solid">
        <fgColor rgb="00FFFDE7"/>
      </patternFill>
    </fill>
    <fill>
      <patternFill patternType="solid">
        <fgColor rgb="00FFEBEE"/>
      </patternFill>
    </fill>
    <fill>
      <patternFill patternType="solid">
        <fgColor rgb="00FFCDD2"/>
      </patternFill>
    </fill>
    <fill>
      <patternFill patternType="solid">
        <fgColor rgb="00FAFAFA"/>
      </patternFill>
    </fill>
    <fill>
      <patternFill patternType="solid">
        <fgColor rgb="00C8E6C9"/>
      </patternFill>
    </fill>
  </fills>
  <borders count="6">
    <border>
      <left/>
      <right/>
      <top/>
      <bottom/>
      <diagonal/>
    </border>
    <border>
      <left style="thin">
        <color rgb="00C8B89A"/>
      </left>
      <right style="thin">
        <color rgb="00C8B89A"/>
      </right>
      <top style="thin">
        <color rgb="00C8B89A"/>
      </top>
      <bottom style="thin">
        <color rgb="00C8B89A"/>
      </bottom>
    </border>
    <border>
      <left/>
      <right/>
      <top style="thin">
        <color rgb="00C8B89A"/>
      </top>
      <bottom/>
      <diagonal/>
    </border>
    <border>
      <left/>
      <right style="thin">
        <color rgb="00C8B89A"/>
      </right>
      <top style="thin">
        <color rgb="00C8B89A"/>
      </top>
      <bottom/>
      <diagonal/>
    </border>
    <border>
      <left/>
      <right/>
      <top style="thin">
        <color rgb="00C8B89A"/>
      </top>
      <bottom style="thin">
        <color rgb="00C8B89A"/>
      </bottom>
      <diagonal/>
    </border>
    <border>
      <left/>
      <right style="thin">
        <color rgb="00C8B89A"/>
      </right>
      <top style="thin">
        <color rgb="00C8B89A"/>
      </top>
      <bottom style="thin">
        <color rgb="00C8B89A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right" vertical="center"/>
    </xf>
    <xf numFmtId="164" fontId="5" fillId="4" borderId="1" applyAlignment="1" pivotButton="0" quotePrefix="0" xfId="0">
      <alignment horizontal="right" vertical="center"/>
    </xf>
    <xf numFmtId="3" fontId="5" fillId="3" borderId="1" applyAlignment="1" pivotButton="0" quotePrefix="0" xfId="0">
      <alignment horizontal="right" vertical="center"/>
    </xf>
    <xf numFmtId="10" fontId="5" fillId="3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right" vertical="center"/>
    </xf>
    <xf numFmtId="3" fontId="4" fillId="3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/>
    </xf>
    <xf numFmtId="165" fontId="4" fillId="3" borderId="1" applyAlignment="1" pivotButton="0" quotePrefix="0" xfId="0">
      <alignment horizontal="left" vertical="center"/>
    </xf>
    <xf numFmtId="3" fontId="4" fillId="7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3" fillId="2" borderId="1" applyAlignment="1" pivotButton="0" quotePrefix="0" xfId="0">
      <alignment horizontal="left" vertical="center"/>
    </xf>
    <xf numFmtId="164" fontId="7" fillId="2" borderId="1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/>
    </xf>
    <xf numFmtId="0" fontId="8" fillId="5" borderId="1" applyAlignment="1" pivotButton="0" quotePrefix="0" xfId="0">
      <alignment horizontal="left" vertical="center"/>
    </xf>
    <xf numFmtId="164" fontId="4" fillId="3" borderId="1" applyAlignment="1" pivotButton="0" quotePrefix="0" xfId="0">
      <alignment horizontal="right" vertical="center"/>
    </xf>
    <xf numFmtId="164" fontId="4" fillId="8" borderId="1" applyAlignment="1" pivotButton="0" quotePrefix="0" xfId="0">
      <alignment horizontal="right" vertical="center"/>
    </xf>
    <xf numFmtId="10" fontId="4" fillId="8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0" fontId="9" fillId="2" borderId="0" applyAlignment="1" pivotButton="0" quotePrefix="0" xfId="0">
      <alignment horizontal="center" vertical="center"/>
    </xf>
    <xf numFmtId="9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166" fontId="4" fillId="6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6" fontId="3" fillId="2" borderId="1" applyAlignment="1" pivotButton="0" quotePrefix="0" xfId="0">
      <alignment horizontal="center" vertical="center"/>
    </xf>
    <xf numFmtId="0" fontId="10" fillId="5" borderId="0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/>
    </xf>
    <xf numFmtId="0" fontId="0" fillId="0" borderId="4" pivotButton="0" quotePrefix="0" xfId="0"/>
    <xf numFmtId="0" fontId="0" fillId="0" borderId="5" pivotButton="0" quotePrefix="0" xfId="0"/>
    <xf numFmtId="0" fontId="8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left" vertical="center"/>
    </xf>
    <xf numFmtId="0" fontId="8" fillId="9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left" vertical="center"/>
    </xf>
    <xf numFmtId="0" fontId="2" fillId="10" borderId="1" applyAlignment="1" pivotButton="0" quotePrefix="0" xfId="0">
      <alignment horizontal="left" vertical="center"/>
    </xf>
    <xf numFmtId="164" fontId="4" fillId="6" borderId="1" applyAlignment="1" pivotButton="0" quotePrefix="0" xfId="0">
      <alignment horizontal="right" vertical="center"/>
    </xf>
    <xf numFmtId="164" fontId="4" fillId="5" borderId="1" applyAlignment="1" pivotButton="0" quotePrefix="0" xfId="0">
      <alignment horizontal="center" vertical="center"/>
    </xf>
    <xf numFmtId="0" fontId="11" fillId="6" borderId="1" applyAlignment="1" pivotButton="0" quotePrefix="0" xfId="0">
      <alignment horizontal="left" vertical="center"/>
    </xf>
    <xf numFmtId="167" fontId="11" fillId="6" borderId="1" applyAlignment="1" pivotButton="0" quotePrefix="0" xfId="0">
      <alignment horizontal="center" vertical="center"/>
    </xf>
    <xf numFmtId="0" fontId="8" fillId="11" borderId="1" applyAlignment="1" pivotButton="0" quotePrefix="0" xfId="0">
      <alignment horizontal="center" vertical="center"/>
    </xf>
    <xf numFmtId="0" fontId="4" fillId="11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8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6" customWidth="1" min="4" max="4"/>
    <col width="14" customWidth="1" min="5" max="5"/>
    <col width="14" customWidth="1" min="6" max="6"/>
    <col width="14" customWidth="1" min="7" max="7"/>
    <col width="12" customWidth="1" min="8" max="8"/>
    <col width="12" customWidth="1" min="9" max="9"/>
    <col width="16" customWidth="1" min="10" max="10"/>
    <col width="16" customWidth="1" min="11" max="11"/>
    <col width="16" customWidth="1" min="12" max="12"/>
    <col width="22" customWidth="1" min="13" max="13"/>
  </cols>
  <sheetData>
    <row r="1" ht="30" customHeight="1">
      <c r="A1" s="1" t="inlineStr">
        <is>
          <t>SASTA VC — LENDING PORTFOLIO METRICS DASHBOARD</t>
        </is>
      </c>
    </row>
    <row r="2">
      <c r="A2" s="2" t="inlineStr">
        <is>
          <t>Blue = inputs  |  Black = formulas  |  Track your lending book here</t>
        </is>
      </c>
    </row>
    <row r="4" ht="22" customHeight="1">
      <c r="A4" s="3" t="inlineStr">
        <is>
          <t>Borrower Name</t>
        </is>
      </c>
      <c r="B4" s="3" t="inlineStr">
        <is>
          <t>Loan Type</t>
        </is>
      </c>
      <c r="C4" s="3" t="inlineStr">
        <is>
          <t>Disbursed (₹)</t>
        </is>
      </c>
      <c r="D4" s="3" t="inlineStr">
        <is>
          <t>Outstanding (₹)</t>
        </is>
      </c>
      <c r="E4" s="3" t="inlineStr">
        <is>
          <t>Tenure (months)</t>
        </is>
      </c>
      <c r="F4" s="3" t="inlineStr">
        <is>
          <t>Interest Rate %</t>
        </is>
      </c>
      <c r="G4" s="3" t="inlineStr">
        <is>
          <t>EMI (₹)</t>
        </is>
      </c>
      <c r="H4" s="3" t="inlineStr">
        <is>
          <t>DPD (days)</t>
        </is>
      </c>
      <c r="I4" s="3" t="inlineStr">
        <is>
          <t>NPA Status</t>
        </is>
      </c>
      <c r="J4" s="3" t="inlineStr">
        <is>
          <t>Collateral</t>
        </is>
      </c>
      <c r="K4" s="3" t="inlineStr">
        <is>
          <t>Disbursement Date</t>
        </is>
      </c>
      <c r="L4" s="3" t="inlineStr">
        <is>
          <t>Maturity Date</t>
        </is>
      </c>
      <c r="M4" s="3" t="inlineStr">
        <is>
          <t>Notes</t>
        </is>
      </c>
    </row>
    <row r="5" ht="18" customHeight="1">
      <c r="A5" s="4" t="inlineStr">
        <is>
          <t>Borrower 1 — [Company]</t>
        </is>
      </c>
      <c r="B5" s="4" t="inlineStr">
        <is>
          <t>Term Loan</t>
        </is>
      </c>
      <c r="C5" s="5" t="n">
        <v>5000000</v>
      </c>
      <c r="D5" s="6" t="n">
        <v>4200000</v>
      </c>
      <c r="E5" s="7" t="n">
        <v>24</v>
      </c>
      <c r="F5" s="8" t="n">
        <v>0.16</v>
      </c>
      <c r="G5" s="9">
        <f>PMT(F5/12,E5,-D5)</f>
        <v/>
      </c>
      <c r="H5" s="10" t="n">
        <v>0</v>
      </c>
      <c r="I5" s="11" t="inlineStr">
        <is>
          <t>Standard</t>
        </is>
      </c>
      <c r="J5" s="4" t="inlineStr">
        <is>
          <t>Property</t>
        </is>
      </c>
      <c r="K5" s="12" t="inlineStr">
        <is>
          <t>01-Apr-2025</t>
        </is>
      </c>
      <c r="L5" s="12" t="inlineStr">
        <is>
          <t>31-Mar-2027</t>
        </is>
      </c>
      <c r="M5" s="4" t="inlineStr"/>
    </row>
    <row r="6" ht="18" customHeight="1">
      <c r="A6" s="4" t="inlineStr">
        <is>
          <t>Borrower 2 — [Company]</t>
        </is>
      </c>
      <c r="B6" s="4" t="inlineStr">
        <is>
          <t>Working Capital</t>
        </is>
      </c>
      <c r="C6" s="5" t="n">
        <v>2000000</v>
      </c>
      <c r="D6" s="6" t="n">
        <v>1800000</v>
      </c>
      <c r="E6" s="7" t="n">
        <v>12</v>
      </c>
      <c r="F6" s="8" t="n">
        <v>0.18</v>
      </c>
      <c r="G6" s="9">
        <f>PMT(F6/12,E6,-D6)</f>
        <v/>
      </c>
      <c r="H6" s="13" t="n">
        <v>15</v>
      </c>
      <c r="I6" s="14" t="inlineStr">
        <is>
          <t>Watch</t>
        </is>
      </c>
      <c r="J6" s="4" t="inlineStr">
        <is>
          <t>Invoice</t>
        </is>
      </c>
      <c r="K6" s="12" t="inlineStr">
        <is>
          <t>15-Mar-2025</t>
        </is>
      </c>
      <c r="L6" s="12" t="inlineStr">
        <is>
          <t>14-Mar-2026</t>
        </is>
      </c>
      <c r="M6" s="4" t="inlineStr">
        <is>
          <t>15 DPD — call borrower</t>
        </is>
      </c>
    </row>
    <row r="7" ht="18" customHeight="1">
      <c r="A7" s="4" t="inlineStr">
        <is>
          <t>Borrower 3 — [Company]</t>
        </is>
      </c>
      <c r="B7" s="4" t="inlineStr">
        <is>
          <t>RBF</t>
        </is>
      </c>
      <c r="C7" s="5" t="n">
        <v>3000000</v>
      </c>
      <c r="D7" s="6" t="n">
        <v>2700000</v>
      </c>
      <c r="E7" s="7" t="n">
        <v>18</v>
      </c>
      <c r="F7" s="8" t="n">
        <v>0.22</v>
      </c>
      <c r="G7" s="9">
        <f>PMT(F7/12,E7,-D7)</f>
        <v/>
      </c>
      <c r="H7" s="10" t="n">
        <v>0</v>
      </c>
      <c r="I7" s="11" t="inlineStr">
        <is>
          <t>Standard</t>
        </is>
      </c>
      <c r="J7" s="4" t="inlineStr">
        <is>
          <t>Revenue</t>
        </is>
      </c>
      <c r="K7" s="12" t="inlineStr">
        <is>
          <t>01-Feb-2025</t>
        </is>
      </c>
      <c r="L7" s="12" t="inlineStr">
        <is>
          <t>31-Jul-2026</t>
        </is>
      </c>
      <c r="M7" s="4" t="inlineStr"/>
    </row>
    <row r="8" ht="18" customHeight="1">
      <c r="A8" s="4" t="inlineStr">
        <is>
          <t>Borrower 4 — [Company]</t>
        </is>
      </c>
      <c r="B8" s="4" t="inlineStr">
        <is>
          <t>Term Loan</t>
        </is>
      </c>
      <c r="C8" s="5" t="n">
        <v>8000000</v>
      </c>
      <c r="D8" s="6" t="n">
        <v>7500000</v>
      </c>
      <c r="E8" s="7" t="n">
        <v>36</v>
      </c>
      <c r="F8" s="8" t="n">
        <v>0.14</v>
      </c>
      <c r="G8" s="9">
        <f>PMT(F8/12,E8,-D8)</f>
        <v/>
      </c>
      <c r="H8" s="13" t="n">
        <v>45</v>
      </c>
      <c r="I8" s="15" t="inlineStr">
        <is>
          <t>NPA</t>
        </is>
      </c>
      <c r="J8" s="4" t="inlineStr">
        <is>
          <t>Equipment</t>
        </is>
      </c>
      <c r="K8" s="12" t="inlineStr">
        <is>
          <t>01-Jan-2025</t>
        </is>
      </c>
      <c r="L8" s="12" t="inlineStr">
        <is>
          <t>31-Dec-2027</t>
        </is>
      </c>
      <c r="M8" s="4" t="inlineStr">
        <is>
          <t>NPA — legal initiated</t>
        </is>
      </c>
    </row>
    <row r="9" ht="18" customHeight="1">
      <c r="A9" s="4" t="inlineStr">
        <is>
          <t>Borrower 5 — [Company]</t>
        </is>
      </c>
      <c r="B9" s="4" t="inlineStr">
        <is>
          <t>Invoice Disc</t>
        </is>
      </c>
      <c r="C9" s="5" t="n">
        <v>1500000</v>
      </c>
      <c r="D9" s="6" t="n">
        <v>900000</v>
      </c>
      <c r="E9" s="7" t="n">
        <v>6</v>
      </c>
      <c r="F9" s="8" t="n">
        <v>0.2</v>
      </c>
      <c r="G9" s="9">
        <f>PMT(F9/12,E9,-D9)</f>
        <v/>
      </c>
      <c r="H9" s="10" t="n">
        <v>0</v>
      </c>
      <c r="I9" s="11" t="inlineStr">
        <is>
          <t>Standard</t>
        </is>
      </c>
      <c r="J9" s="4" t="inlineStr">
        <is>
          <t>Invoice</t>
        </is>
      </c>
      <c r="K9" s="12" t="inlineStr">
        <is>
          <t>01-Mar-2025</t>
        </is>
      </c>
      <c r="L9" s="12" t="inlineStr">
        <is>
          <t>31-Aug-2025</t>
        </is>
      </c>
      <c r="M9" s="4" t="inlineStr"/>
    </row>
    <row r="10" ht="22" customHeight="1">
      <c r="A10" s="16" t="inlineStr">
        <is>
          <t>TOTAL PORTFOLIO</t>
        </is>
      </c>
      <c r="B10" s="3" t="inlineStr"/>
      <c r="C10" s="17">
        <f>SUM(C5:C9)</f>
        <v/>
      </c>
      <c r="D10" s="17">
        <f>SUM(D5:D9)</f>
        <v/>
      </c>
      <c r="E10" s="3" t="inlineStr"/>
      <c r="F10" s="3" t="inlineStr"/>
      <c r="G10" s="17">
        <f>SUM(G5:G9)</f>
        <v/>
      </c>
      <c r="H10" s="3" t="inlineStr"/>
      <c r="I10" s="3" t="inlineStr"/>
      <c r="J10" s="3" t="inlineStr"/>
      <c r="K10" s="3" t="inlineStr"/>
      <c r="L10" s="3" t="inlineStr"/>
      <c r="M10" s="3" t="inlineStr"/>
    </row>
    <row r="12">
      <c r="A12" s="18" t="inlineStr">
        <is>
          <t>KEY METRICS</t>
        </is>
      </c>
    </row>
    <row r="13" ht="18" customHeight="1">
      <c r="A13" s="19" t="inlineStr">
        <is>
          <t>Total AUM (₹)</t>
        </is>
      </c>
      <c r="B13" s="20">
        <f>C10</f>
        <v/>
      </c>
    </row>
    <row r="14" ht="18" customHeight="1">
      <c r="A14" s="19" t="inlineStr">
        <is>
          <t>Total Outstanding (₹)</t>
        </is>
      </c>
      <c r="B14" s="20">
        <f>D10</f>
        <v/>
      </c>
    </row>
    <row r="15" ht="18" customHeight="1">
      <c r="A15" s="19" t="inlineStr">
        <is>
          <t>NPA Amount (₹)</t>
        </is>
      </c>
      <c r="B15" s="21">
        <f>SUMIF(I5:I9,"NPA",D5:D9)</f>
        <v/>
      </c>
    </row>
    <row r="16" ht="18" customHeight="1">
      <c r="A16" s="19" t="inlineStr">
        <is>
          <t>Gross NPA %</t>
        </is>
      </c>
      <c r="B16" s="22">
        <f>C15/C13</f>
        <v/>
      </c>
    </row>
    <row r="17" ht="18" customHeight="1">
      <c r="A17" s="19" t="inlineStr">
        <is>
          <t>Watch Loans (₹)</t>
        </is>
      </c>
      <c r="B17" s="23">
        <f>SUMIF(I5:I9,"Watch",D5:D9)</f>
        <v/>
      </c>
    </row>
    <row r="18" ht="18" customHeight="1">
      <c r="A18" s="19" t="inlineStr">
        <is>
          <t>Total EMI Collection</t>
        </is>
      </c>
      <c r="B18" s="20">
        <f>ABS(G10)</f>
        <v/>
      </c>
    </row>
  </sheetData>
  <mergeCells count="2">
    <mergeCell ref="A2:M2"/>
    <mergeCell ref="A1:M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9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2" customWidth="1" min="1" max="1"/>
    <col width="12" customWidth="1" min="2" max="2"/>
    <col width="14" customWidth="1" min="3" max="3"/>
    <col width="16" customWidth="1" min="4" max="4"/>
    <col width="22" customWidth="1" min="5" max="5"/>
    <col width="26" customWidth="1" min="6" max="6"/>
  </cols>
  <sheetData>
    <row r="1" ht="28" customHeight="1">
      <c r="A1" s="24" t="inlineStr">
        <is>
          <t>CREDIT ASSESSMENT SCORECARD</t>
        </is>
      </c>
    </row>
    <row r="2">
      <c r="A2" s="2" t="inlineStr">
        <is>
          <t>Score each criteria 1-5. Total score determines credit recommendation.</t>
        </is>
      </c>
    </row>
    <row r="4" ht="22" customHeight="1">
      <c r="A4" s="3" t="inlineStr">
        <is>
          <t>Criteria</t>
        </is>
      </c>
      <c r="B4" s="3" t="inlineStr">
        <is>
          <t>Weight (%)</t>
        </is>
      </c>
      <c r="C4" s="3" t="inlineStr">
        <is>
          <t>Score (1-5)</t>
        </is>
      </c>
      <c r="D4" s="3" t="inlineStr">
        <is>
          <t>Weighted Score</t>
        </is>
      </c>
      <c r="E4" s="3" t="inlineStr">
        <is>
          <t>Benchmark</t>
        </is>
      </c>
      <c r="F4" s="3" t="inlineStr">
        <is>
          <t>Notes</t>
        </is>
      </c>
    </row>
    <row r="5" ht="20" customHeight="1">
      <c r="A5" s="19" t="inlineStr">
        <is>
          <t>Business Vintage (years in operation)</t>
        </is>
      </c>
      <c r="B5" s="25" t="n">
        <v>0.15</v>
      </c>
      <c r="C5" s="26" t="n">
        <v>3</v>
      </c>
      <c r="D5" s="27">
        <f>B5*C5*20</f>
        <v/>
      </c>
      <c r="E5" s="28" t="inlineStr">
        <is>
          <t>3+ years = 4, 5+ years = 5</t>
        </is>
      </c>
      <c r="F5" s="4" t="inlineStr"/>
    </row>
    <row r="6" ht="20" customHeight="1">
      <c r="A6" s="19" t="inlineStr">
        <is>
          <t>Revenue Trend (YoY growth)</t>
        </is>
      </c>
      <c r="B6" s="25" t="n">
        <v>0.2</v>
      </c>
      <c r="C6" s="26" t="n">
        <v>4</v>
      </c>
      <c r="D6" s="27">
        <f>B6*C6*20</f>
        <v/>
      </c>
      <c r="E6" s="28" t="inlineStr">
        <is>
          <t>10-20% = 3, 20-30% = 4, 30%+ = 5</t>
        </is>
      </c>
      <c r="F6" s="4" t="inlineStr"/>
    </row>
    <row r="7" ht="20" customHeight="1">
      <c r="A7" s="19" t="inlineStr">
        <is>
          <t>DSCR (Debt Service Coverage Ratio)</t>
        </is>
      </c>
      <c r="B7" s="25" t="n">
        <v>0.2</v>
      </c>
      <c r="C7" s="26" t="n">
        <v>3</v>
      </c>
      <c r="D7" s="27">
        <f>B7*C7*20</f>
        <v/>
      </c>
      <c r="E7" s="28" t="inlineStr">
        <is>
          <t>&lt;1.0 = 1, 1.0-1.25 = 2, 1.25-1.5 = 3, &gt;1.5 = 4-5</t>
        </is>
      </c>
      <c r="F7" s="4" t="inlineStr"/>
    </row>
    <row r="8" ht="20" customHeight="1">
      <c r="A8" s="19" t="inlineStr">
        <is>
          <t>Promoter CIBIL Score</t>
        </is>
      </c>
      <c r="B8" s="25" t="n">
        <v>0.15</v>
      </c>
      <c r="C8" s="26" t="n">
        <v>4</v>
      </c>
      <c r="D8" s="27">
        <f>B8*C8*20</f>
        <v/>
      </c>
      <c r="E8" s="28" t="inlineStr">
        <is>
          <t>&lt;650 = 1, 650-700 = 2, 700-750 = 3, 750+ = 4-5</t>
        </is>
      </c>
      <c r="F8" s="4" t="inlineStr"/>
    </row>
    <row r="9" ht="20" customHeight="1">
      <c r="A9" s="19" t="inlineStr">
        <is>
          <t>Collateral Quality</t>
        </is>
      </c>
      <c r="B9" s="25" t="n">
        <v>0.1</v>
      </c>
      <c r="C9" s="26" t="n">
        <v>3</v>
      </c>
      <c r="D9" s="27">
        <f>B9*C9*20</f>
        <v/>
      </c>
      <c r="E9" s="28" t="inlineStr">
        <is>
          <t>None = 1, Personal = 2, Business = 3, Property = 4-5</t>
        </is>
      </c>
      <c r="F9" s="4" t="inlineStr"/>
    </row>
    <row r="10" ht="20" customHeight="1">
      <c r="A10" s="19" t="inlineStr">
        <is>
          <t>Industry Risk</t>
        </is>
      </c>
      <c r="B10" s="25" t="n">
        <v>0.1</v>
      </c>
      <c r="C10" s="26" t="n">
        <v>4</v>
      </c>
      <c r="D10" s="27">
        <f>B10*C10*20</f>
        <v/>
      </c>
      <c r="E10" s="28" t="inlineStr">
        <is>
          <t>High risk = 1-2, Medium = 3, Low risk = 4-5</t>
        </is>
      </c>
      <c r="F10" s="4" t="inlineStr"/>
    </row>
    <row r="11" ht="20" customHeight="1">
      <c r="A11" s="19" t="inlineStr">
        <is>
          <t>Management Quality</t>
        </is>
      </c>
      <c r="B11" s="25" t="n">
        <v>0.1</v>
      </c>
      <c r="C11" s="26" t="n">
        <v>3</v>
      </c>
      <c r="D11" s="27">
        <f>B11*C11*20</f>
        <v/>
      </c>
      <c r="E11" s="28" t="inlineStr">
        <is>
          <t>Assess team experience and track record</t>
        </is>
      </c>
      <c r="F11" s="4" t="inlineStr"/>
    </row>
    <row r="12" ht="22" customHeight="1">
      <c r="A12" s="16" t="inlineStr">
        <is>
          <t>TOTAL SCORE</t>
        </is>
      </c>
      <c r="B12" s="3" t="inlineStr"/>
      <c r="C12" s="3" t="inlineStr"/>
      <c r="D12" s="29">
        <f>SUM(D5:D11)</f>
        <v/>
      </c>
      <c r="E12" s="3" t="inlineStr"/>
      <c r="F12" s="3" t="inlineStr"/>
    </row>
    <row r="14">
      <c r="A14" s="30" t="inlineStr">
        <is>
          <t>CREDIT RECOMMENDATION</t>
        </is>
      </c>
    </row>
    <row r="15" ht="18" customHeight="1">
      <c r="A15" s="31" t="inlineStr">
        <is>
          <t>90-100</t>
        </is>
      </c>
      <c r="B15" s="32" t="inlineStr">
        <is>
          <t>APPROVE — Strong credit. Proceed at standard terms.</t>
        </is>
      </c>
      <c r="C15" s="33" t="n"/>
      <c r="D15" s="33" t="n"/>
      <c r="E15" s="33" t="n"/>
      <c r="F15" s="34" t="n"/>
    </row>
    <row r="16" ht="18" customHeight="1">
      <c r="A16" s="31" t="inlineStr">
        <is>
          <t>70-89</t>
        </is>
      </c>
      <c r="B16" s="32" t="inlineStr">
        <is>
          <t>APPROVE WITH CONDITIONS — Good credit. Add covenants.</t>
        </is>
      </c>
      <c r="C16" s="33" t="n"/>
      <c r="D16" s="33" t="n"/>
      <c r="E16" s="33" t="n"/>
      <c r="F16" s="34" t="n"/>
    </row>
    <row r="17" ht="18" customHeight="1">
      <c r="A17" s="35" t="inlineStr">
        <is>
          <t>50-69</t>
        </is>
      </c>
      <c r="B17" s="36" t="inlineStr">
        <is>
          <t>REVIEW — Borderline. Needs senior approval and additional security.</t>
        </is>
      </c>
      <c r="C17" s="33" t="n"/>
      <c r="D17" s="33" t="n"/>
      <c r="E17" s="33" t="n"/>
      <c r="F17" s="34" t="n"/>
    </row>
    <row r="18" ht="18" customHeight="1">
      <c r="A18" s="37" t="inlineStr">
        <is>
          <t>30-49</t>
        </is>
      </c>
      <c r="B18" s="38" t="inlineStr">
        <is>
          <t>DECLINE OR RESTRUCTURE — Weak credit. High risk.</t>
        </is>
      </c>
      <c r="C18" s="33" t="n"/>
      <c r="D18" s="33" t="n"/>
      <c r="E18" s="33" t="n"/>
      <c r="F18" s="34" t="n"/>
    </row>
    <row r="19" ht="18" customHeight="1">
      <c r="A19" s="39" t="inlineStr">
        <is>
          <t>Below 30</t>
        </is>
      </c>
      <c r="B19" s="40" t="inlineStr">
        <is>
          <t>DECLINE — Very high risk. Do not lend.</t>
        </is>
      </c>
      <c r="C19" s="33" t="n"/>
      <c r="D19" s="33" t="n"/>
      <c r="E19" s="33" t="n"/>
      <c r="F19" s="34" t="n"/>
    </row>
  </sheetData>
  <mergeCells count="7">
    <mergeCell ref="A2:F2"/>
    <mergeCell ref="B16:F16"/>
    <mergeCell ref="B15:F15"/>
    <mergeCell ref="A1:F1"/>
    <mergeCell ref="B19:F19"/>
    <mergeCell ref="B17:F17"/>
    <mergeCell ref="B18:F1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3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8" customWidth="1" min="2" max="2"/>
    <col width="28" customWidth="1" min="3" max="3"/>
  </cols>
  <sheetData>
    <row r="1" ht="28" customHeight="1">
      <c r="A1" s="24" t="inlineStr">
        <is>
          <t>DSCR CALCULATOR — Debt Service Coverage Ratio</t>
        </is>
      </c>
    </row>
    <row r="2">
      <c r="A2" s="2" t="inlineStr">
        <is>
          <t>DSCR = Net Operating Income / Total Debt Service. Minimum 1.25x for most lenders.</t>
        </is>
      </c>
    </row>
    <row r="4">
      <c r="A4" s="18" t="inlineStr">
        <is>
          <t>INCOME STATEMENT INPUTS (Annual ₹)</t>
        </is>
      </c>
    </row>
    <row r="5" ht="18" customHeight="1">
      <c r="A5" s="19" t="inlineStr">
        <is>
          <t>Revenue from Operations</t>
        </is>
      </c>
      <c r="B5" s="5" t="n">
        <v>10000000</v>
      </c>
      <c r="C5" s="41" t="inlineStr">
        <is>
          <t>Top line revenue</t>
        </is>
      </c>
    </row>
    <row r="6" ht="18" customHeight="1">
      <c r="A6" s="19" t="inlineStr">
        <is>
          <t>Cost of Goods Sold / Direct Costs</t>
        </is>
      </c>
      <c r="B6" s="5" t="n">
        <v>4000000</v>
      </c>
      <c r="C6" s="41" t="inlineStr">
        <is>
          <t>Direct costs only</t>
        </is>
      </c>
    </row>
    <row r="7" ht="18" customHeight="1">
      <c r="A7" s="19" t="inlineStr">
        <is>
          <t>Gross Profit</t>
        </is>
      </c>
      <c r="B7" s="42">
        <f>C5-C6</f>
        <v/>
      </c>
      <c r="C7" s="41" t="inlineStr">
        <is>
          <t>Calculated</t>
        </is>
      </c>
    </row>
    <row r="8" ht="18" customHeight="1">
      <c r="A8" s="19" t="inlineStr">
        <is>
          <t>Operating Expenses (ex depreciation)</t>
        </is>
      </c>
      <c r="B8" s="5" t="n">
        <v>2000000</v>
      </c>
      <c r="C8" s="41" t="inlineStr">
        <is>
          <t>Salaries, rent, marketing etc</t>
        </is>
      </c>
    </row>
    <row r="9" ht="18" customHeight="1">
      <c r="A9" s="19" t="inlineStr">
        <is>
          <t>EBITDA</t>
        </is>
      </c>
      <c r="B9" s="42">
        <f>C7-C8</f>
        <v/>
      </c>
      <c r="C9" s="41" t="inlineStr">
        <is>
          <t>Calculated</t>
        </is>
      </c>
    </row>
    <row r="10" ht="18" customHeight="1">
      <c r="A10" s="19" t="inlineStr">
        <is>
          <t>Depreciation &amp; Amortisation</t>
        </is>
      </c>
      <c r="B10" s="5" t="n">
        <v>500000</v>
      </c>
      <c r="C10" s="41" t="inlineStr">
        <is>
          <t>Non-cash</t>
        </is>
      </c>
    </row>
    <row r="11" ht="18" customHeight="1">
      <c r="A11" s="19" t="inlineStr">
        <is>
          <t>EBIT</t>
        </is>
      </c>
      <c r="B11" s="42">
        <f>C9-C10</f>
        <v/>
      </c>
      <c r="C11" s="41" t="inlineStr">
        <is>
          <t>Calculated</t>
        </is>
      </c>
    </row>
    <row r="12" ht="18" customHeight="1">
      <c r="A12" s="19" t="inlineStr">
        <is>
          <t>Interest Expense (existing debt)</t>
        </is>
      </c>
      <c r="B12" s="5" t="n">
        <v>800000</v>
      </c>
      <c r="C12" s="41" t="inlineStr">
        <is>
          <t>All interest payments</t>
        </is>
      </c>
    </row>
    <row r="13" ht="18" customHeight="1">
      <c r="A13" s="19" t="inlineStr">
        <is>
          <t>EBT</t>
        </is>
      </c>
      <c r="B13" s="42">
        <f>C11-C12</f>
        <v/>
      </c>
      <c r="C13" s="41" t="inlineStr">
        <is>
          <t>Calculated</t>
        </is>
      </c>
    </row>
    <row r="14" ht="18" customHeight="1">
      <c r="A14" s="19" t="inlineStr">
        <is>
          <t>Tax (30%)</t>
        </is>
      </c>
      <c r="B14" s="42">
        <f>C13*0.30</f>
        <v/>
      </c>
      <c r="C14" s="41" t="inlineStr">
        <is>
          <t>Calculated</t>
        </is>
      </c>
    </row>
    <row r="15" ht="18" customHeight="1">
      <c r="A15" s="19" t="inlineStr">
        <is>
          <t>Net Profit After Tax</t>
        </is>
      </c>
      <c r="B15" s="42">
        <f>C13-C14</f>
        <v/>
      </c>
      <c r="C15" s="41" t="inlineStr">
        <is>
          <t>Calculated</t>
        </is>
      </c>
    </row>
    <row r="17">
      <c r="A17" s="18" t="inlineStr">
        <is>
          <t>DEBT SERVICE INPUTS (Annual ₹)</t>
        </is>
      </c>
    </row>
    <row r="18" ht="18" customHeight="1">
      <c r="A18" s="19" t="inlineStr">
        <is>
          <t>Principal Repayments (existing loans)</t>
        </is>
      </c>
      <c r="B18" s="5" t="n">
        <v>1200000</v>
      </c>
      <c r="C18" s="41" t="inlineStr">
        <is>
          <t>Total annual principal</t>
        </is>
      </c>
    </row>
    <row r="19" ht="18" customHeight="1">
      <c r="A19" s="19" t="inlineStr">
        <is>
          <t>Interest on existing loans</t>
        </is>
      </c>
      <c r="B19" s="5" t="n">
        <v>800000</v>
      </c>
      <c r="C19" s="41" t="inlineStr">
        <is>
          <t>Should match row 12</t>
        </is>
      </c>
    </row>
    <row r="20" ht="18" customHeight="1">
      <c r="A20" s="19" t="inlineStr">
        <is>
          <t>Total Existing Debt Service</t>
        </is>
      </c>
      <c r="B20" s="42">
        <f>C18+C19</f>
        <v/>
      </c>
      <c r="C20" s="41" t="inlineStr">
        <is>
          <t>Calculated</t>
        </is>
      </c>
    </row>
    <row r="22" ht="18" customHeight="1">
      <c r="A22" s="19" t="inlineStr">
        <is>
          <t>NEW Loan Amount (₹)</t>
        </is>
      </c>
      <c r="B22" s="5" t="n">
        <v>5000000</v>
      </c>
      <c r="C22" s="41" t="inlineStr">
        <is>
          <t>Loan you are evaluating</t>
        </is>
      </c>
    </row>
    <row r="23" ht="18" customHeight="1">
      <c r="A23" s="19" t="inlineStr">
        <is>
          <t>NEW Loan Tenure (months)</t>
        </is>
      </c>
      <c r="B23" s="7" t="n">
        <v>24</v>
      </c>
      <c r="C23" s="41" t="inlineStr">
        <is>
          <t>Months</t>
        </is>
      </c>
    </row>
    <row r="24" ht="18" customHeight="1">
      <c r="A24" s="19" t="inlineStr">
        <is>
          <t>NEW Loan Interest Rate</t>
        </is>
      </c>
      <c r="B24" s="8" t="n">
        <v>0.16</v>
      </c>
      <c r="C24" s="41" t="inlineStr">
        <is>
          <t>Annual rate</t>
        </is>
      </c>
    </row>
    <row r="25" ht="18" customHeight="1">
      <c r="A25" s="19" t="inlineStr">
        <is>
          <t>NEW Monthly EMI</t>
        </is>
      </c>
      <c r="B25" s="42">
        <f>PMT(C24/12,C23,-C22)</f>
        <v/>
      </c>
      <c r="C25" s="41" t="inlineStr">
        <is>
          <t>Calculated by PMT formula</t>
        </is>
      </c>
    </row>
    <row r="26" ht="18" customHeight="1">
      <c r="A26" s="19" t="inlineStr">
        <is>
          <t>NEW Annual Debt Service</t>
        </is>
      </c>
      <c r="B26" s="42">
        <f>ABS(C25)*12</f>
        <v/>
      </c>
      <c r="C26" s="41" t="inlineStr">
        <is>
          <t>Calculated</t>
        </is>
      </c>
    </row>
    <row r="27" ht="18" customHeight="1">
      <c r="A27" s="19" t="inlineStr">
        <is>
          <t>TOTAL Annual Debt Service (existing + new)</t>
        </is>
      </c>
      <c r="B27" s="42">
        <f>C20+C26</f>
        <v/>
      </c>
      <c r="C27" s="41" t="inlineStr">
        <is>
          <t>Calculated</t>
        </is>
      </c>
    </row>
    <row r="29">
      <c r="A29" s="18" t="inlineStr">
        <is>
          <t>DSCR RESULT</t>
        </is>
      </c>
    </row>
    <row r="30" ht="18" customHeight="1">
      <c r="A30" s="19" t="inlineStr">
        <is>
          <t>Net Operating Income (EBITDA)</t>
        </is>
      </c>
      <c r="B30" s="43">
        <f>C9</f>
        <v/>
      </c>
      <c r="C30" s="41" t="inlineStr">
        <is>
          <t>Use EBITDA as NOI proxy</t>
        </is>
      </c>
    </row>
    <row r="31" ht="18" customHeight="1">
      <c r="A31" s="19" t="inlineStr">
        <is>
          <t>Total Annual Debt Service</t>
        </is>
      </c>
      <c r="B31" s="43">
        <f>C27</f>
        <v/>
      </c>
      <c r="C31" s="41" t="inlineStr">
        <is>
          <t>Including new loan</t>
        </is>
      </c>
    </row>
    <row r="32" ht="22" customHeight="1">
      <c r="A32" s="44" t="inlineStr">
        <is>
          <t>DSCR</t>
        </is>
      </c>
      <c r="B32" s="45">
        <f>C30/C31</f>
        <v/>
      </c>
      <c r="C32" s="41" t="inlineStr">
        <is>
          <t>Must be &gt;1.25x minimum</t>
        </is>
      </c>
    </row>
    <row r="34" ht="18" customHeight="1">
      <c r="A34" s="37" t="inlineStr">
        <is>
          <t>&lt;1.0</t>
        </is>
      </c>
      <c r="B34" s="38" t="inlineStr">
        <is>
          <t>DECLINE — Borrower cannot service debt from operations.</t>
        </is>
      </c>
      <c r="C34" s="33" t="n"/>
      <c r="D34" s="34" t="n"/>
    </row>
    <row r="35" ht="18" customHeight="1">
      <c r="A35" s="35" t="inlineStr">
        <is>
          <t>1.0-1.25</t>
        </is>
      </c>
      <c r="B35" s="36" t="inlineStr">
        <is>
          <t>REVIEW — Tight coverage. High risk if revenue dips.</t>
        </is>
      </c>
      <c r="C35" s="33" t="n"/>
      <c r="D35" s="34" t="n"/>
    </row>
    <row r="36" ht="18" customHeight="1">
      <c r="A36" s="31" t="inlineStr">
        <is>
          <t>1.25-1.5</t>
        </is>
      </c>
      <c r="B36" s="32" t="inlineStr">
        <is>
          <t>APPROVE — Acceptable. Standard for most NBFC lending.</t>
        </is>
      </c>
      <c r="C36" s="33" t="n"/>
      <c r="D36" s="34" t="n"/>
    </row>
    <row r="37" ht="18" customHeight="1">
      <c r="A37" s="46" t="inlineStr">
        <is>
          <t>&gt;1.5</t>
        </is>
      </c>
      <c r="B37" s="47" t="inlineStr">
        <is>
          <t>STRONG — Comfortable coverage. Good borrower.</t>
        </is>
      </c>
      <c r="C37" s="33" t="n"/>
      <c r="D37" s="34" t="n"/>
    </row>
  </sheetData>
  <mergeCells count="6">
    <mergeCell ref="A1:D1"/>
    <mergeCell ref="B36:D36"/>
    <mergeCell ref="B37:D37"/>
    <mergeCell ref="B35:D35"/>
    <mergeCell ref="A2:D2"/>
    <mergeCell ref="B34:D3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2026-05-13T07:22:56Z</dcterms:created>
  <dcterms:modified xmlns:dcterms="http://purl.org/dc/terms/" xmlns:xsi="http://www.w3.org/2001/XMLSchema-instance" xsi:type="dcterms:W3CDTF">2026-05-13T07:22:56Z</dcterms:modified>
</cp:coreProperties>
</file>