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p Table" sheetId="1" state="visible" r:id="rId1"/>
    <sheet xmlns:r="http://schemas.openxmlformats.org/officeDocument/2006/relationships" name="Round Modelling" sheetId="2" state="visible" r:id="rId2"/>
    <sheet xmlns:r="http://schemas.openxmlformats.org/officeDocument/2006/relationships" name="Dilution History" sheetId="3" state="visible" r:id="rId3"/>
    <sheet xmlns:r="http://schemas.openxmlformats.org/officeDocument/2006/relationships"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₹#,##0"/>
    <numFmt numFmtId="165" formatCode="₹#,##0.00"/>
  </numFmts>
  <fonts count="13">
    <font>
      <name val="Calibri"/>
      <family val="2"/>
      <color theme="1"/>
      <sz val="11"/>
      <scheme val="minor"/>
    </font>
    <font>
      <name val="Arial"/>
      <b val="1"/>
      <color rgb="00F2E8D5"/>
      <sz val="13"/>
    </font>
    <font>
      <name val="Arial"/>
      <i val="1"/>
      <color rgb="00888888"/>
      <sz val="8"/>
    </font>
    <font>
      <name val="Arial"/>
      <b val="1"/>
      <color rgb="00F2E8D5"/>
      <sz val="10"/>
    </font>
    <font>
      <name val="Arial"/>
      <b val="1"/>
      <color rgb="001A0F04"/>
      <sz val="9"/>
    </font>
    <font>
      <name val="Arial"/>
      <color rgb="000000CC"/>
      <sz val="9"/>
    </font>
    <font>
      <name val="Arial"/>
      <color rgb="001A0F04"/>
      <sz val="9"/>
    </font>
    <font>
      <name val="Arial"/>
      <b val="1"/>
      <color rgb="00F2E8D5"/>
      <sz val="9"/>
    </font>
    <font>
      <name val="Arial"/>
      <b val="1"/>
      <color rgb="00F2E8D5"/>
      <sz val="12"/>
    </font>
    <font>
      <name val="Arial"/>
      <b val="1"/>
      <color rgb="001A0F04"/>
      <sz val="10"/>
    </font>
    <font>
      <name val="Arial"/>
      <b val="1"/>
      <color rgb="00F2E8D5"/>
      <sz val="11"/>
    </font>
    <font>
      <name val="Arial"/>
      <color rgb="00F2E8D5"/>
      <sz val="9"/>
    </font>
    <font>
      <name val="Arial"/>
      <i val="1"/>
      <color rgb="005A4030"/>
      <sz val="9"/>
    </font>
  </fonts>
  <fills count="9">
    <fill>
      <patternFill/>
    </fill>
    <fill>
      <patternFill patternType="gray125"/>
    </fill>
    <fill>
      <patternFill patternType="solid">
        <fgColor rgb="001A0F04"/>
      </patternFill>
    </fill>
    <fill>
      <patternFill patternType="solid">
        <fgColor rgb="00F2E8D5"/>
      </patternFill>
    </fill>
    <fill>
      <patternFill patternType="solid">
        <fgColor rgb="00ECE0C8"/>
      </patternFill>
    </fill>
    <fill>
      <patternFill patternType="solid">
        <fgColor rgb="00E3F2FD"/>
      </patternFill>
    </fill>
    <fill>
      <patternFill patternType="solid">
        <fgColor rgb="00E8F5E9"/>
      </patternFill>
    </fill>
    <fill>
      <patternFill patternType="solid">
        <fgColor rgb="00FFFDE7"/>
      </patternFill>
    </fill>
    <fill>
      <patternFill patternType="solid">
        <fgColor rgb="00E8321A"/>
      </patternFill>
    </fill>
  </fills>
  <borders count="2">
    <border>
      <left/>
      <right/>
      <top/>
      <bottom/>
      <diagonal/>
    </border>
    <border>
      <left style="thin">
        <color rgb="00C8B89A"/>
      </left>
      <right style="thin">
        <color rgb="00C8B89A"/>
      </right>
      <top style="thin">
        <color rgb="00C8B89A"/>
      </top>
      <bottom style="thin">
        <color rgb="00C8B89A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center" vertical="center"/>
    </xf>
    <xf numFmtId="3" fontId="5" fillId="5" borderId="1" applyAlignment="1" pivotButton="0" quotePrefix="0" xfId="0">
      <alignment horizontal="right" vertical="center"/>
    </xf>
    <xf numFmtId="10" fontId="6" fillId="5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3" fontId="5" fillId="3" borderId="1" applyAlignment="1" pivotButton="0" quotePrefix="0" xfId="0">
      <alignment horizontal="right" vertical="center"/>
    </xf>
    <xf numFmtId="10" fontId="6" fillId="3" borderId="1" applyAlignment="1" pivotButton="0" quotePrefix="0" xfId="0">
      <alignment horizontal="center" vertical="center"/>
    </xf>
    <xf numFmtId="164" fontId="5" fillId="3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3" fontId="5" fillId="6" borderId="1" applyAlignment="1" pivotButton="0" quotePrefix="0" xfId="0">
      <alignment horizontal="right" vertical="center"/>
    </xf>
    <xf numFmtId="10" fontId="6" fillId="6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center" vertical="center"/>
    </xf>
    <xf numFmtId="3" fontId="5" fillId="7" borderId="1" applyAlignment="1" pivotButton="0" quotePrefix="0" xfId="0">
      <alignment horizontal="right" vertical="center"/>
    </xf>
    <xf numFmtId="10" fontId="6" fillId="7" borderId="1" applyAlignment="1" pivotButton="0" quotePrefix="0" xfId="0">
      <alignment horizontal="center" vertical="center"/>
    </xf>
    <xf numFmtId="164" fontId="5" fillId="7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/>
    </xf>
    <xf numFmtId="3" fontId="7" fillId="2" borderId="1" applyAlignment="1" pivotButton="0" quotePrefix="0" xfId="0">
      <alignment horizontal="right" vertical="center"/>
    </xf>
    <xf numFmtId="10" fontId="7" fillId="2" borderId="1" applyAlignment="1" pivotButton="0" quotePrefix="0" xfId="0">
      <alignment horizontal="center" vertical="center"/>
    </xf>
    <xf numFmtId="164" fontId="7" fillId="2" borderId="1" applyAlignment="1" pivotButton="0" quotePrefix="0" xfId="0">
      <alignment horizontal="right" vertical="center"/>
    </xf>
    <xf numFmtId="0" fontId="4" fillId="4" borderId="0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/>
    </xf>
    <xf numFmtId="0" fontId="8" fillId="2" borderId="0" applyAlignment="1" pivotButton="0" quotePrefix="0" xfId="0">
      <alignment horizontal="center" vertical="center"/>
    </xf>
    <xf numFmtId="9" fontId="5" fillId="3" borderId="1" applyAlignment="1" pivotButton="0" quotePrefix="0" xfId="0">
      <alignment horizontal="right" vertical="center"/>
    </xf>
    <xf numFmtId="164" fontId="6" fillId="3" borderId="1" applyAlignment="1" pivotButton="0" quotePrefix="0" xfId="0">
      <alignment horizontal="right" vertical="center"/>
    </xf>
    <xf numFmtId="165" fontId="6" fillId="3" borderId="1" applyAlignment="1" pivotButton="0" quotePrefix="0" xfId="0">
      <alignment horizontal="right" vertical="center"/>
    </xf>
    <xf numFmtId="3" fontId="6" fillId="3" borderId="1" applyAlignment="1" pivotButton="0" quotePrefix="0" xfId="0">
      <alignment horizontal="right" vertical="center"/>
    </xf>
    <xf numFmtId="10" fontId="6" fillId="3" borderId="1" applyAlignment="1" pivotButton="0" quotePrefix="0" xfId="0">
      <alignment horizontal="right" vertical="center"/>
    </xf>
    <xf numFmtId="10" fontId="6" fillId="6" borderId="1" applyAlignment="1" pivotButton="0" quotePrefix="0" xfId="0">
      <alignment horizontal="right" vertical="center"/>
    </xf>
    <xf numFmtId="10" fontId="9" fillId="6" borderId="1" applyAlignment="1" pivotButton="0" quotePrefix="0" xfId="0">
      <alignment horizontal="right" vertical="center"/>
    </xf>
    <xf numFmtId="0" fontId="10" fillId="2" borderId="0" applyAlignment="1" pivotButton="0" quotePrefix="0" xfId="0">
      <alignment horizontal="center" vertical="center"/>
    </xf>
    <xf numFmtId="164" fontId="6" fillId="6" borderId="1" applyAlignment="1" pivotButton="0" quotePrefix="0" xfId="0">
      <alignment horizontal="center" vertical="center"/>
    </xf>
    <xf numFmtId="164" fontId="6" fillId="7" borderId="1" applyAlignment="1" pivotButton="0" quotePrefix="0" xfId="0">
      <alignment horizontal="center" vertical="center"/>
    </xf>
    <xf numFmtId="164" fontId="6" fillId="5" borderId="1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/>
    </xf>
    <xf numFmtId="10" fontId="5" fillId="3" borderId="1" applyAlignment="1" pivotButton="0" quotePrefix="0" xfId="0">
      <alignment horizontal="center" vertical="center"/>
    </xf>
    <xf numFmtId="0" fontId="3" fillId="8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4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14" customWidth="1" min="3" max="3"/>
    <col width="14" customWidth="1" min="4" max="4"/>
    <col width="12" customWidth="1" min="5" max="5"/>
    <col width="14" customWidth="1" min="6" max="6"/>
    <col width="10" customWidth="1" min="7" max="7"/>
    <col width="18" customWidth="1" min="8" max="8"/>
    <col width="16" customWidth="1" min="9" max="9"/>
    <col width="22" customWidth="1" min="10" max="10"/>
  </cols>
  <sheetData>
    <row r="1" ht="30" customHeight="1">
      <c r="A1" s="1" t="inlineStr">
        <is>
          <t>SASTA VC — CAP TABLE TEMPLATE</t>
        </is>
      </c>
    </row>
    <row r="2" ht="16" customHeight="1">
      <c r="A2" s="2" t="inlineStr">
        <is>
          <t>Blue cells = inputs you can change  |  Black cells = formulas  |  Do not edit formula cells</t>
        </is>
      </c>
    </row>
    <row r="4" ht="20" customHeight="1">
      <c r="A4" s="3" t="inlineStr">
        <is>
          <t>COMPANY INFORMATION</t>
        </is>
      </c>
    </row>
    <row r="5" ht="18" customHeight="1">
      <c r="A5" s="4" t="inlineStr">
        <is>
          <t>Company Name</t>
        </is>
      </c>
      <c r="B5" s="5" t="inlineStr">
        <is>
          <t>Sasta VC Pvt Ltd</t>
        </is>
      </c>
    </row>
    <row r="6" ht="18" customHeight="1">
      <c r="A6" s="4" t="inlineStr">
        <is>
          <t>Incorporation Date</t>
        </is>
      </c>
      <c r="B6" s="5" t="inlineStr">
        <is>
          <t>01-Jan-2025</t>
        </is>
      </c>
    </row>
    <row r="7" ht="18" customHeight="1">
      <c r="A7" s="4" t="inlineStr">
        <is>
          <t>Authorized Shares</t>
        </is>
      </c>
      <c r="B7" s="5" t="n">
        <v>10000000</v>
      </c>
    </row>
    <row r="8" ht="18" customHeight="1">
      <c r="A8" s="4" t="inlineStr">
        <is>
          <t>Par Value per Share (₹)</t>
        </is>
      </c>
      <c r="B8" s="5" t="n">
        <v>10</v>
      </c>
    </row>
    <row r="10" ht="22" customHeight="1">
      <c r="A10" s="6" t="inlineStr">
        <is>
          <t>Shareholder</t>
        </is>
      </c>
      <c r="B10" s="6" t="inlineStr">
        <is>
          <t>Type</t>
        </is>
      </c>
      <c r="C10" s="6" t="inlineStr">
        <is>
          <t>Share Class</t>
        </is>
      </c>
      <c r="D10" s="6" t="inlineStr">
        <is>
          <t>Shares Held</t>
        </is>
      </c>
      <c r="E10" s="6" t="inlineStr">
        <is>
          <t>% (Basic)</t>
        </is>
      </c>
      <c r="F10" s="6" t="inlineStr">
        <is>
          <t>Shares (FD)</t>
        </is>
      </c>
      <c r="G10" s="6" t="inlineStr">
        <is>
          <t>% (FD)</t>
        </is>
      </c>
      <c r="H10" s="6" t="inlineStr">
        <is>
          <t>Investment (₹)</t>
        </is>
      </c>
      <c r="I10" s="6" t="inlineStr">
        <is>
          <t>Price/Share (₹)</t>
        </is>
      </c>
      <c r="J10" s="6" t="inlineStr">
        <is>
          <t>Notes</t>
        </is>
      </c>
    </row>
    <row r="11" ht="18" customHeight="1">
      <c r="A11" s="7" t="inlineStr">
        <is>
          <t>Founder 1 — [NAME]</t>
        </is>
      </c>
      <c r="B11" s="8" t="inlineStr">
        <is>
          <t>Founder</t>
        </is>
      </c>
      <c r="C11" s="8" t="inlineStr">
        <is>
          <t>Equity</t>
        </is>
      </c>
      <c r="D11" s="9" t="n">
        <v>4000000</v>
      </c>
      <c r="E11" s="10">
        <f>D11/SUM($D$11:$D$17)</f>
        <v/>
      </c>
      <c r="F11" s="9" t="n">
        <v>4000000</v>
      </c>
      <c r="G11" s="10">
        <f>F11/SUM($F$11:$F$17)</f>
        <v/>
      </c>
      <c r="H11" s="11" t="n">
        <v>0</v>
      </c>
      <c r="I11" s="11" t="n">
        <v>10</v>
      </c>
      <c r="J11" s="12" t="inlineStr">
        <is>
          <t>Co-Founder</t>
        </is>
      </c>
    </row>
    <row r="12" ht="18" customHeight="1">
      <c r="A12" s="7" t="inlineStr">
        <is>
          <t>Founder 2 — [NAME]</t>
        </is>
      </c>
      <c r="B12" s="8" t="inlineStr">
        <is>
          <t>Founder</t>
        </is>
      </c>
      <c r="C12" s="8" t="inlineStr">
        <is>
          <t>Equity</t>
        </is>
      </c>
      <c r="D12" s="9" t="n">
        <v>3000000</v>
      </c>
      <c r="E12" s="10">
        <f>D12/SUM($D$11:$D$17)</f>
        <v/>
      </c>
      <c r="F12" s="9" t="n">
        <v>3000000</v>
      </c>
      <c r="G12" s="10">
        <f>F12/SUM($F$11:$F$17)</f>
        <v/>
      </c>
      <c r="H12" s="11" t="n">
        <v>0</v>
      </c>
      <c r="I12" s="11" t="n">
        <v>10</v>
      </c>
      <c r="J12" s="12" t="inlineStr">
        <is>
          <t>Co-Founder</t>
        </is>
      </c>
    </row>
    <row r="13" ht="18" customHeight="1">
      <c r="A13" s="13" t="inlineStr">
        <is>
          <t>Angel Investor 1 — [NAME]</t>
        </is>
      </c>
      <c r="B13" s="14" t="inlineStr">
        <is>
          <t>Angel</t>
        </is>
      </c>
      <c r="C13" s="14" t="inlineStr">
        <is>
          <t>Pref A</t>
        </is>
      </c>
      <c r="D13" s="15" t="n">
        <v>500000</v>
      </c>
      <c r="E13" s="16">
        <f>D13/SUM($D$11:$D$17)</f>
        <v/>
      </c>
      <c r="F13" s="15" t="n">
        <v>500000</v>
      </c>
      <c r="G13" s="16">
        <f>F13/SUM($F$11:$F$17)</f>
        <v/>
      </c>
      <c r="H13" s="17" t="n">
        <v>5000000</v>
      </c>
      <c r="I13" s="17" t="n">
        <v>100</v>
      </c>
      <c r="J13" s="18" t="inlineStr">
        <is>
          <t>Seed Round</t>
        </is>
      </c>
    </row>
    <row r="14" ht="18" customHeight="1">
      <c r="A14" s="13" t="inlineStr">
        <is>
          <t>Angel Investor 2 — [NAME]</t>
        </is>
      </c>
      <c r="B14" s="14" t="inlineStr">
        <is>
          <t>Angel</t>
        </is>
      </c>
      <c r="C14" s="14" t="inlineStr">
        <is>
          <t>Pref A</t>
        </is>
      </c>
      <c r="D14" s="15" t="n">
        <v>300000</v>
      </c>
      <c r="E14" s="16">
        <f>D14/SUM($D$11:$D$17)</f>
        <v/>
      </c>
      <c r="F14" s="15" t="n">
        <v>300000</v>
      </c>
      <c r="G14" s="16">
        <f>F14/SUM($F$11:$F$17)</f>
        <v/>
      </c>
      <c r="H14" s="17" t="n">
        <v>3000000</v>
      </c>
      <c r="I14" s="17" t="n">
        <v>100</v>
      </c>
      <c r="J14" s="18" t="inlineStr">
        <is>
          <t>Seed Round</t>
        </is>
      </c>
    </row>
    <row r="15" ht="18" customHeight="1">
      <c r="A15" s="19" t="inlineStr">
        <is>
          <t>VC Fund — [NAME]</t>
        </is>
      </c>
      <c r="B15" s="20" t="inlineStr">
        <is>
          <t>VC</t>
        </is>
      </c>
      <c r="C15" s="20" t="inlineStr">
        <is>
          <t>Pref B</t>
        </is>
      </c>
      <c r="D15" s="21" t="n">
        <v>1000000</v>
      </c>
      <c r="E15" s="22">
        <f>D15/SUM($D$11:$D$17)</f>
        <v/>
      </c>
      <c r="F15" s="21" t="n">
        <v>1000000</v>
      </c>
      <c r="G15" s="22">
        <f>F15/SUM($F$11:$F$17)</f>
        <v/>
      </c>
      <c r="H15" s="23" t="n">
        <v>20000000</v>
      </c>
      <c r="I15" s="23" t="n">
        <v>200</v>
      </c>
      <c r="J15" s="24" t="inlineStr">
        <is>
          <t>Series A</t>
        </is>
      </c>
    </row>
    <row r="16" ht="18" customHeight="1">
      <c r="A16" s="25" t="inlineStr">
        <is>
          <t>ESOP Pool</t>
        </is>
      </c>
      <c r="B16" s="26" t="inlineStr">
        <is>
          <t>ESOP</t>
        </is>
      </c>
      <c r="C16" s="26" t="inlineStr">
        <is>
          <t>Options</t>
        </is>
      </c>
      <c r="D16" s="27" t="n">
        <v>1200000</v>
      </c>
      <c r="E16" s="28" t="inlineStr">
        <is>
          <t>-</t>
        </is>
      </c>
      <c r="F16" s="27" t="n">
        <v>1200000</v>
      </c>
      <c r="G16" s="28">
        <f>F16/SUM($F$11:$F$17)</f>
        <v/>
      </c>
      <c r="H16" s="29" t="n">
        <v>0</v>
      </c>
      <c r="I16" s="29" t="n">
        <v>10</v>
      </c>
      <c r="J16" s="30" t="inlineStr">
        <is>
          <t>Unissued options</t>
        </is>
      </c>
    </row>
    <row r="17" ht="18" customHeight="1">
      <c r="A17" s="13" t="inlineStr">
        <is>
          <t>Convertible Note — [NAME]</t>
        </is>
      </c>
      <c r="B17" s="14" t="inlineStr">
        <is>
          <t>Note</t>
        </is>
      </c>
      <c r="C17" s="14" t="inlineStr">
        <is>
          <t>Converts</t>
        </is>
      </c>
      <c r="D17" s="15" t="n">
        <v>0</v>
      </c>
      <c r="E17" s="16">
        <f>D17/SUM($D$11:$D$17)</f>
        <v/>
      </c>
      <c r="F17" s="15" t="n">
        <v>0</v>
      </c>
      <c r="G17" s="16">
        <f>F17/SUM($F$11:$F$17)</f>
        <v/>
      </c>
      <c r="H17" s="17" t="n">
        <v>2000000</v>
      </c>
      <c r="I17" s="31" t="inlineStr">
        <is>
          <t>TBD</t>
        </is>
      </c>
      <c r="J17" s="18" t="inlineStr">
        <is>
          <t>Converts at next round</t>
        </is>
      </c>
    </row>
    <row r="18" ht="22" customHeight="1">
      <c r="A18" s="32" t="inlineStr">
        <is>
          <t>TOTAL</t>
        </is>
      </c>
      <c r="B18" s="6" t="inlineStr"/>
      <c r="C18" s="6" t="inlineStr"/>
      <c r="D18" s="33">
        <f>SUM(D11:D17)</f>
        <v/>
      </c>
      <c r="E18" s="34" t="inlineStr">
        <is>
          <t>100.00%</t>
        </is>
      </c>
      <c r="F18" s="33">
        <f>SUM(F11:F17)</f>
        <v/>
      </c>
      <c r="G18" s="34" t="inlineStr">
        <is>
          <t>100.00%</t>
        </is>
      </c>
      <c r="H18" s="35">
        <f>SUM(H11:H17)</f>
        <v/>
      </c>
      <c r="I18" s="6" t="inlineStr"/>
      <c r="J18" s="6" t="inlineStr"/>
    </row>
    <row r="20">
      <c r="A20" s="36" t="inlineStr">
        <is>
          <t>COLOUR LEGEND</t>
        </is>
      </c>
    </row>
    <row r="21">
      <c r="A21" s="37" t="inlineStr">
        <is>
          <t>Founder shares</t>
        </is>
      </c>
    </row>
    <row r="22">
      <c r="A22" s="38" t="inlineStr">
        <is>
          <t>VC / Institutional</t>
        </is>
      </c>
    </row>
    <row r="23">
      <c r="A23" s="25" t="inlineStr">
        <is>
          <t>ESOP Pool</t>
        </is>
      </c>
    </row>
    <row r="24">
      <c r="A24" s="39" t="inlineStr">
        <is>
          <t>Angel / Other</t>
        </is>
      </c>
    </row>
  </sheetData>
  <mergeCells count="4">
    <mergeCell ref="A4:C4"/>
    <mergeCell ref="A1:J1"/>
    <mergeCell ref="A20:C20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28" customHeight="1">
      <c r="A1" s="40" t="inlineStr">
        <is>
          <t>FUNDING ROUND MODELLER — What happens to your ownership?</t>
        </is>
      </c>
    </row>
    <row r="2">
      <c r="A2" s="2" t="inlineStr">
        <is>
          <t>Blue = inputs you change. Black = calculated. Understand how each round dilutes you before you sign.</t>
        </is>
      </c>
    </row>
    <row r="4">
      <c r="A4" s="3" t="inlineStr">
        <is>
          <t>PRE-ROUND INPUTS</t>
        </is>
      </c>
    </row>
    <row r="5" ht="18" customHeight="1">
      <c r="A5" s="4" t="inlineStr">
        <is>
          <t>Current shares outstanding (fully diluted)</t>
        </is>
      </c>
      <c r="B5" s="15" t="n">
        <v>10000000</v>
      </c>
    </row>
    <row r="6" ht="18" customHeight="1">
      <c r="A6" s="4" t="inlineStr">
        <is>
          <t>Founder 1 shares</t>
        </is>
      </c>
      <c r="B6" s="15" t="n">
        <v>4000000</v>
      </c>
    </row>
    <row r="7" ht="18" customHeight="1">
      <c r="A7" s="4" t="inlineStr">
        <is>
          <t>Founder 2 shares</t>
        </is>
      </c>
      <c r="B7" s="15" t="n">
        <v>3000000</v>
      </c>
    </row>
    <row r="8" ht="18" customHeight="1">
      <c r="A8" s="4" t="inlineStr">
        <is>
          <t>Pre-money valuation (₹)</t>
        </is>
      </c>
      <c r="B8" s="17" t="n">
        <v>100000000</v>
      </c>
    </row>
    <row r="9" ht="18" customHeight="1">
      <c r="A9" s="4" t="inlineStr">
        <is>
          <t>Investment amount (₹)</t>
        </is>
      </c>
      <c r="B9" s="17" t="n">
        <v>20000000</v>
      </c>
    </row>
    <row r="10" ht="18" customHeight="1">
      <c r="A10" s="4" t="inlineStr">
        <is>
          <t>ESOP pool to create (% post-money)</t>
        </is>
      </c>
      <c r="B10" s="41" t="n">
        <v>0.1</v>
      </c>
    </row>
    <row r="12">
      <c r="A12" s="3" t="inlineStr">
        <is>
          <t>CALCULATED OUTPUTS</t>
        </is>
      </c>
    </row>
    <row r="13" ht="18" customHeight="1">
      <c r="A13" s="4" t="inlineStr">
        <is>
          <t>Post-money valuation (₹)</t>
        </is>
      </c>
      <c r="B13" s="42">
        <f>B8+B9</f>
        <v/>
      </c>
    </row>
    <row r="14" ht="18" customHeight="1">
      <c r="A14" s="4" t="inlineStr">
        <is>
          <t>Price per share (₹)</t>
        </is>
      </c>
      <c r="B14" s="43">
        <f>B8/B5</f>
        <v/>
      </c>
    </row>
    <row r="15" ht="18" customHeight="1">
      <c r="A15" s="4" t="inlineStr">
        <is>
          <t>New shares issued to investor</t>
        </is>
      </c>
      <c r="B15" s="44">
        <f>ROUND(B9/B14,0)</f>
        <v/>
      </c>
    </row>
    <row r="16" ht="18" customHeight="1">
      <c r="A16" s="4" t="inlineStr">
        <is>
          <t>New ESOP shares</t>
        </is>
      </c>
      <c r="B16" s="44">
        <f>ROUND((B5+B15)*B10/(1-B10),0)</f>
        <v/>
      </c>
    </row>
    <row r="17" ht="18" customHeight="1">
      <c r="A17" s="4" t="inlineStr">
        <is>
          <t>Total shares post-round (FD)</t>
        </is>
      </c>
      <c r="B17" s="44">
        <f>B5+B15+B16</f>
        <v/>
      </c>
    </row>
    <row r="18" ht="18" customHeight="1">
      <c r="A18" s="4" t="inlineStr">
        <is>
          <t>Investor ownership %</t>
        </is>
      </c>
      <c r="B18" s="45">
        <f>B15/B17</f>
        <v/>
      </c>
    </row>
    <row r="19" ht="18" customHeight="1">
      <c r="A19" s="4" t="inlineStr">
        <is>
          <t>ESOP pool %</t>
        </is>
      </c>
      <c r="B19" s="45">
        <f>B16/B17</f>
        <v/>
      </c>
    </row>
    <row r="20" ht="18" customHeight="1">
      <c r="A20" s="4" t="inlineStr">
        <is>
          <t>Founder 1 ownership (pre-round)</t>
        </is>
      </c>
      <c r="B20" s="46">
        <f>B6/B5</f>
        <v/>
      </c>
    </row>
    <row r="21" ht="18" customHeight="1">
      <c r="A21" s="4" t="inlineStr">
        <is>
          <t>Founder 1 ownership (post-round)</t>
        </is>
      </c>
      <c r="B21" s="47">
        <f>B6/B17</f>
        <v/>
      </c>
    </row>
    <row r="22" ht="18" customHeight="1">
      <c r="A22" s="4" t="inlineStr">
        <is>
          <t>Founder 1 dilution from this round</t>
        </is>
      </c>
      <c r="B22" s="47">
        <f>B20-B21</f>
        <v/>
      </c>
    </row>
    <row r="23" ht="18" customHeight="1">
      <c r="A23" s="4" t="inlineStr">
        <is>
          <t>Founder 2 ownership (post-round)</t>
        </is>
      </c>
      <c r="B23" s="47">
        <f>B7/B17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6" customWidth="1" min="3" max="3"/>
    <col width="18" customWidth="1" min="4" max="4"/>
    <col width="12" customWidth="1" min="5" max="5"/>
    <col width="12" customWidth="1" min="6" max="6"/>
    <col width="16" customWidth="1" min="7" max="7"/>
    <col width="26" customWidth="1" min="8" max="8"/>
  </cols>
  <sheetData>
    <row r="1" ht="26" customHeight="1">
      <c r="A1" s="48" t="inlineStr">
        <is>
          <t>DILUTION HISTORY — Track how ownership evolves across rounds</t>
        </is>
      </c>
    </row>
    <row r="3" ht="22" customHeight="1">
      <c r="A3" s="6" t="inlineStr">
        <is>
          <t>Round</t>
        </is>
      </c>
      <c r="B3" s="6" t="inlineStr">
        <is>
          <t>Pre-money (₹)</t>
        </is>
      </c>
      <c r="C3" s="6" t="inlineStr">
        <is>
          <t>Investment (₹)</t>
        </is>
      </c>
      <c r="D3" s="6" t="inlineStr">
        <is>
          <t>Post-money (₹)</t>
        </is>
      </c>
      <c r="E3" s="6" t="inlineStr">
        <is>
          <t>Founder 1 %</t>
        </is>
      </c>
      <c r="F3" s="6" t="inlineStr">
        <is>
          <t>Founder 2 %</t>
        </is>
      </c>
      <c r="G3" s="6" t="inlineStr">
        <is>
          <t>Total Investor %</t>
        </is>
      </c>
      <c r="H3" s="6" t="inlineStr">
        <is>
          <t>Notes</t>
        </is>
      </c>
    </row>
    <row r="4" ht="18" customHeight="1">
      <c r="A4" s="38" t="inlineStr">
        <is>
          <t>Incorporation</t>
        </is>
      </c>
      <c r="B4" s="49" t="n">
        <v>0</v>
      </c>
      <c r="C4" s="49" t="n">
        <v>0</v>
      </c>
      <c r="D4" s="49" t="n">
        <v>0</v>
      </c>
      <c r="E4" s="22" t="inlineStr">
        <is>
          <t>100.00%</t>
        </is>
      </c>
      <c r="F4" s="22" t="inlineStr">
        <is>
          <t>0.00%</t>
        </is>
      </c>
      <c r="G4" s="22" t="inlineStr">
        <is>
          <t>0.00%</t>
        </is>
      </c>
      <c r="H4" s="38" t="inlineStr">
        <is>
          <t>Just founders</t>
        </is>
      </c>
    </row>
    <row r="5" ht="18" customHeight="1">
      <c r="A5" s="25" t="inlineStr">
        <is>
          <t>Seed Round</t>
        </is>
      </c>
      <c r="B5" s="50" t="n">
        <v>50000000</v>
      </c>
      <c r="C5" s="50" t="n">
        <v>10000000</v>
      </c>
      <c r="D5" s="50" t="n">
        <v>60000000</v>
      </c>
      <c r="E5" s="28" t="inlineStr">
        <is>
          <t>62.50%</t>
        </is>
      </c>
      <c r="F5" s="28" t="inlineStr">
        <is>
          <t>43.75%</t>
        </is>
      </c>
      <c r="G5" s="28" t="inlineStr">
        <is>
          <t>15.00%</t>
        </is>
      </c>
      <c r="H5" s="25" t="inlineStr">
        <is>
          <t>Angel investors</t>
        </is>
      </c>
    </row>
    <row r="6" ht="18" customHeight="1">
      <c r="A6" s="37" t="inlineStr">
        <is>
          <t>Series A</t>
        </is>
      </c>
      <c r="B6" s="51" t="n">
        <v>100000000</v>
      </c>
      <c r="C6" s="51" t="n">
        <v>20000000</v>
      </c>
      <c r="D6" s="51" t="n">
        <v>120000000</v>
      </c>
      <c r="E6" s="10" t="inlineStr">
        <is>
          <t>52.08%</t>
        </is>
      </c>
      <c r="F6" s="10" t="inlineStr">
        <is>
          <t>36.46%</t>
        </is>
      </c>
      <c r="G6" s="10" t="inlineStr">
        <is>
          <t>28.12%</t>
        </is>
      </c>
      <c r="H6" s="37" t="inlineStr">
        <is>
          <t>Lead VC + angel pro-rata</t>
        </is>
      </c>
    </row>
    <row r="7" ht="18" customHeight="1">
      <c r="A7" s="39" t="inlineStr">
        <is>
          <t>[Next Round]</t>
        </is>
      </c>
      <c r="B7" s="52" t="inlineStr">
        <is>
          <t>Input →</t>
        </is>
      </c>
      <c r="C7" s="52" t="inlineStr">
        <is>
          <t>Input →</t>
        </is>
      </c>
      <c r="D7" s="52" t="inlineStr">
        <is>
          <t>Input →</t>
        </is>
      </c>
      <c r="E7" s="53" t="inlineStr">
        <is>
          <t>Input →</t>
        </is>
      </c>
      <c r="F7" s="53" t="inlineStr">
        <is>
          <t>Input →</t>
        </is>
      </c>
      <c r="G7" s="53" t="inlineStr">
        <is>
          <t>Input →</t>
        </is>
      </c>
      <c r="H7" s="39" t="inlineStr">
        <is>
          <t>Fill in when you raise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6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60" customWidth="1" min="2" max="2"/>
  </cols>
  <sheetData>
    <row r="1" ht="28" customHeight="1">
      <c r="A1" s="40" t="inlineStr">
        <is>
          <t>HOW TO USE THIS CAP TABLE</t>
        </is>
      </c>
    </row>
    <row r="2" ht="20" customHeight="1"/>
    <row r="3" ht="35" customHeight="1">
      <c r="A3" s="54" t="inlineStr">
        <is>
          <t>SHEET 1 — Cap Table</t>
        </is>
      </c>
      <c r="B3" s="55" t="inlineStr">
        <is>
          <t>The main ownership table. Add all shareholders. Blue cells are inputs — change them. Black cells are formulas — do not edit.</t>
        </is>
      </c>
    </row>
    <row r="4" ht="20" customHeight="1"/>
    <row r="5" ht="35" customHeight="1">
      <c r="A5" s="54" t="inlineStr">
        <is>
          <t>SHEET 2 — Round Modelling</t>
        </is>
      </c>
      <c r="B5" s="55" t="inlineStr">
        <is>
          <t>Model what happens to ownership when you raise a new round. Change the blue cells to see how dilution plays out before you sign anything.</t>
        </is>
      </c>
    </row>
    <row r="6" ht="20" customHeight="1"/>
    <row r="7" ht="35" customHeight="1">
      <c r="A7" s="54" t="inlineStr">
        <is>
          <t>SHEET 3 — Dilution History</t>
        </is>
      </c>
      <c r="B7" s="55" t="inlineStr">
        <is>
          <t>Track how ownership has evolved across rounds. Fill this in after each round closes.</t>
        </is>
      </c>
    </row>
    <row r="8" ht="20" customHeight="1"/>
    <row r="9" ht="20" customHeight="1">
      <c r="A9" s="54" t="inlineStr">
        <is>
          <t>KEY THINGS TO UNDERSTAND</t>
        </is>
      </c>
      <c r="B9" s="55" t="inlineStr"/>
    </row>
    <row r="10" ht="35" customHeight="1">
      <c r="A10" s="4" t="inlineStr">
        <is>
          <t>Basic vs Fully Diluted</t>
        </is>
      </c>
      <c r="B10" s="56" t="inlineStr">
        <is>
          <t>Basic shares = only issued shares. Fully diluted = issued + options + warrants + convertible instruments. Investors always calculate on FD basis.</t>
        </is>
      </c>
    </row>
    <row r="11" ht="35" customHeight="1">
      <c r="A11" s="4" t="inlineStr">
        <is>
          <t>ESOP dilution timing</t>
        </is>
      </c>
      <c r="B11" s="56" t="inlineStr">
        <is>
          <t>Whether the ESOP pool is created pre-money or post-money significantly affects how much you get diluted. Model both scenarios.</t>
        </is>
      </c>
    </row>
    <row r="12" ht="35" customHeight="1">
      <c r="A12" s="4" t="inlineStr">
        <is>
          <t>Pro-rata rights</t>
        </is>
      </c>
      <c r="B12" s="56" t="inlineStr">
        <is>
          <t>If investors have pro-rata rights, they can participate in future rounds. Model what happens to your ownership if all pro-rata holders exercise.</t>
        </is>
      </c>
    </row>
    <row r="13" ht="20" customHeight="1"/>
    <row r="14" ht="35" customHeight="1">
      <c r="A14" s="57" t="inlineStr">
        <is>
          <t>DISCLAIMER</t>
        </is>
      </c>
      <c r="B14" s="58" t="inlineStr">
        <is>
          <t>This template is for modelling purposes only. Get a lawyer to draft your actual shareholders agreement and share subscription agreement.</t>
        </is>
      </c>
    </row>
    <row r="15" ht="20" customHeight="1"/>
    <row r="16" ht="35" customHeight="1">
      <c r="A16" s="4" t="inlineStr">
        <is>
          <t>Questions?</t>
        </is>
      </c>
      <c r="B16" s="56" t="inlineStr">
        <is>
          <t>sastavc.com — we don't give legal or financial advice but we know how cap tables work.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2026-05-13T07:22:56Z</dcterms:created>
  <dcterms:modified xmlns:dcterms="http://purl.org/dc/terms/" xmlns:xsi="http://www.w3.org/2001/XMLSchema-instance" xsi:type="dcterms:W3CDTF">2026-05-13T07:22:56Z</dcterms:modified>
</cp:coreProperties>
</file>